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comptroller.sharepoint.com/research/Shared Documents/Fee Report Recent/Fee Imposition FY2023/Legislative Draft/"/>
    </mc:Choice>
  </mc:AlternateContent>
  <xr:revisionPtr revIDLastSave="1" documentId="8_{05E8E4C7-66BD-4D11-864F-8BDA2361B3BE}" xr6:coauthVersionLast="47" xr6:coauthVersionMax="47" xr10:uidLastSave="{49653EC0-0465-4D83-9AEB-BE0A5BC24728}"/>
  <bookViews>
    <workbookView xWindow="3420" yWindow="-16320" windowWidth="29040" windowHeight="15720" xr2:uid="{0FD94822-6D39-41A3-B478-DED66E87FE2C}"/>
  </bookViews>
  <sheets>
    <sheet name="2023 Fees" sheetId="1" r:id="rId1"/>
  </sheets>
  <definedNames>
    <definedName name="_xlnm._FilterDatabase" localSheetId="0">'2023 Fees'!$A$2:$D$2</definedName>
    <definedName name="_xlnm.Print_Titles" localSheetId="0">'2023 Fees'!$1:$2</definedName>
    <definedName name="RevByAgcyAcce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1" l="1"/>
  <c r="D92" i="1"/>
  <c r="D93" i="1"/>
  <c r="D86" i="1"/>
  <c r="D87" i="1" s="1"/>
  <c r="C86" i="1"/>
  <c r="D83" i="1"/>
  <c r="D84" i="1" s="1"/>
  <c r="C83" i="1"/>
  <c r="D90" i="1"/>
  <c r="D81" i="1"/>
  <c r="D80" i="1"/>
  <c r="C80" i="1"/>
  <c r="D103" i="1"/>
  <c r="D104" i="1" s="1"/>
  <c r="D89" i="1"/>
  <c r="C89" i="1"/>
  <c r="D78" i="1"/>
  <c r="C78" i="1"/>
  <c r="D95" i="1" l="1"/>
  <c r="D99" i="1" s="1"/>
  <c r="D98" i="1" l="1"/>
</calcChain>
</file>

<file path=xl/sharedStrings.xml><?xml version="1.0" encoding="utf-8"?>
<sst xmlns="http://schemas.openxmlformats.org/spreadsheetml/2006/main" count="170" uniqueCount="160">
  <si>
    <t>693</t>
  </si>
  <si>
    <t>State Universities Retirement System</t>
  </si>
  <si>
    <t>692</t>
  </si>
  <si>
    <t>Illinois Mathematics and Science Academy</t>
  </si>
  <si>
    <t>691</t>
  </si>
  <si>
    <t>Illinois Student Assistance Commission</t>
  </si>
  <si>
    <t>684</t>
  </si>
  <si>
    <t>Illinois Community College Board</t>
  </si>
  <si>
    <t>676</t>
  </si>
  <si>
    <t>University of Illinois</t>
  </si>
  <si>
    <t>664</t>
  </si>
  <si>
    <t>Southern Illinois University</t>
  </si>
  <si>
    <t>644</t>
  </si>
  <si>
    <t>Northern Illinois University</t>
  </si>
  <si>
    <t>636</t>
  </si>
  <si>
    <t>Illinois State University</t>
  </si>
  <si>
    <t>628</t>
  </si>
  <si>
    <t>Western Illinois University</t>
  </si>
  <si>
    <t>620</t>
  </si>
  <si>
    <t>Northeastern Illinois University</t>
  </si>
  <si>
    <t>616</t>
  </si>
  <si>
    <t>Governors State University</t>
  </si>
  <si>
    <t>612</t>
  </si>
  <si>
    <t>Eastern Illinois University</t>
  </si>
  <si>
    <t>608</t>
  </si>
  <si>
    <t>Chicago State University</t>
  </si>
  <si>
    <t>601</t>
  </si>
  <si>
    <t>Board of Higher Education</t>
  </si>
  <si>
    <t>593</t>
  </si>
  <si>
    <t>Teachers' Retirement System</t>
  </si>
  <si>
    <t>592</t>
  </si>
  <si>
    <t>Office of the State Fire Marshal</t>
  </si>
  <si>
    <t>589</t>
  </si>
  <si>
    <t>State Employees Retirement System</t>
  </si>
  <si>
    <t>588</t>
  </si>
  <si>
    <t>Illinois Emergency Management Agency</t>
  </si>
  <si>
    <t>587</t>
  </si>
  <si>
    <t>State Board of Elections</t>
  </si>
  <si>
    <t>586</t>
  </si>
  <si>
    <t>State Board of Education</t>
  </si>
  <si>
    <t>580</t>
  </si>
  <si>
    <t>Property Tax Appeal Board</t>
  </si>
  <si>
    <t>579</t>
  </si>
  <si>
    <t>Illinois Racing Board</t>
  </si>
  <si>
    <t>567</t>
  </si>
  <si>
    <t>Liquor Control Commission</t>
  </si>
  <si>
    <t>565</t>
  </si>
  <si>
    <t>Illinois Gaming Board</t>
  </si>
  <si>
    <t>564</t>
  </si>
  <si>
    <t>Illinois Independent Tax Tribunal</t>
  </si>
  <si>
    <t>563</t>
  </si>
  <si>
    <t>Workers Compensation Commission</t>
  </si>
  <si>
    <t>560</t>
  </si>
  <si>
    <t>Illinois Finance Authority</t>
  </si>
  <si>
    <t>557</t>
  </si>
  <si>
    <t>Illinois State Toll Highway Authority</t>
  </si>
  <si>
    <t>551</t>
  </si>
  <si>
    <t>Illinois Housing Development Authority</t>
  </si>
  <si>
    <t>537</t>
  </si>
  <si>
    <t>Guardianship and Advocacy Commission</t>
  </si>
  <si>
    <t>536</t>
  </si>
  <si>
    <t>Illinois Board of Examiners</t>
  </si>
  <si>
    <t>532</t>
  </si>
  <si>
    <t>Environmental Protection Agency</t>
  </si>
  <si>
    <t>528</t>
  </si>
  <si>
    <t>Court of Claims</t>
  </si>
  <si>
    <t>526</t>
  </si>
  <si>
    <t>Illinois Deaf and Hard of Hearing Commission</t>
  </si>
  <si>
    <t>524</t>
  </si>
  <si>
    <t>Illinois Commerce Commission</t>
  </si>
  <si>
    <t>511</t>
  </si>
  <si>
    <t>Capital Development Board</t>
  </si>
  <si>
    <t>510</t>
  </si>
  <si>
    <t>Executive Ethics Commission</t>
  </si>
  <si>
    <t>506</t>
  </si>
  <si>
    <t>Abraham Lincoln Presidential Library and Museum</t>
  </si>
  <si>
    <t>497</t>
  </si>
  <si>
    <t>Department of Veterans' Affairs</t>
  </si>
  <si>
    <t>494</t>
  </si>
  <si>
    <t>Department of Transportation</t>
  </si>
  <si>
    <t>493</t>
  </si>
  <si>
    <t>Department of State Police</t>
  </si>
  <si>
    <t>492</t>
  </si>
  <si>
    <t>Department of Revenue</t>
  </si>
  <si>
    <t>482</t>
  </si>
  <si>
    <t>Department of Public Health</t>
  </si>
  <si>
    <t>478</t>
  </si>
  <si>
    <t>Department of Healthcare and Family Services</t>
  </si>
  <si>
    <t>466</t>
  </si>
  <si>
    <t>Department of Military Affairs</t>
  </si>
  <si>
    <t>458</t>
  </si>
  <si>
    <t>Department of Lottery</t>
  </si>
  <si>
    <t>452</t>
  </si>
  <si>
    <t>Illinois Department of Labor</t>
  </si>
  <si>
    <t>448</t>
  </si>
  <si>
    <t>Department of Innovation and Technology</t>
  </si>
  <si>
    <t>446</t>
  </si>
  <si>
    <t>Department of Insurance</t>
  </si>
  <si>
    <t>445</t>
  </si>
  <si>
    <t>Illinois Power Agency</t>
  </si>
  <si>
    <t>444</t>
  </si>
  <si>
    <t>Department of Human Services</t>
  </si>
  <si>
    <t>442</t>
  </si>
  <si>
    <t>Department of Human Rights</t>
  </si>
  <si>
    <t>440</t>
  </si>
  <si>
    <t>Department of Financial and Professional Regulation</t>
  </si>
  <si>
    <t>427</t>
  </si>
  <si>
    <t>Department of Employment Security</t>
  </si>
  <si>
    <t>426</t>
  </si>
  <si>
    <t>Department of Corrections</t>
  </si>
  <si>
    <t>425</t>
  </si>
  <si>
    <t>Department of Juvenile Justice</t>
  </si>
  <si>
    <t>422</t>
  </si>
  <si>
    <t>Department of Natural Resources</t>
  </si>
  <si>
    <t>420</t>
  </si>
  <si>
    <t>Department of Commerce and Economic Opportunity</t>
  </si>
  <si>
    <t>418</t>
  </si>
  <si>
    <t>Department of Children and Family Services</t>
  </si>
  <si>
    <t>416</t>
  </si>
  <si>
    <t>Department of Central Management Services</t>
  </si>
  <si>
    <t>407</t>
  </si>
  <si>
    <t>Illinois Grain Insurance Fund</t>
  </si>
  <si>
    <t>406</t>
  </si>
  <si>
    <t>Department of Agriculture</t>
  </si>
  <si>
    <t>370</t>
  </si>
  <si>
    <t>Treasurer</t>
  </si>
  <si>
    <t>360</t>
  </si>
  <si>
    <t>Office of the State Comptroller</t>
  </si>
  <si>
    <t>350</t>
  </si>
  <si>
    <t>Secretary of State</t>
  </si>
  <si>
    <t>340</t>
  </si>
  <si>
    <t>Attorney General</t>
  </si>
  <si>
    <t>310</t>
  </si>
  <si>
    <t>Governor</t>
  </si>
  <si>
    <t>275</t>
  </si>
  <si>
    <t>Judges Retirement System</t>
  </si>
  <si>
    <t>201</t>
  </si>
  <si>
    <t>Supreme Court</t>
  </si>
  <si>
    <t>131</t>
  </si>
  <si>
    <t>General Assembly Retirement System</t>
  </si>
  <si>
    <t>115</t>
  </si>
  <si>
    <t>Legislative Reference Bureau</t>
  </si>
  <si>
    <t>103</t>
  </si>
  <si>
    <t>Auditor General</t>
  </si>
  <si>
    <t>101</t>
  </si>
  <si>
    <t>General Assembly</t>
  </si>
  <si>
    <t>Fiscal Year 2023 Fee Collections</t>
  </si>
  <si>
    <t>Number of Fees</t>
  </si>
  <si>
    <t>Agency Code</t>
  </si>
  <si>
    <t>Agency Name</t>
  </si>
  <si>
    <t>Fiscal Year 2023 Fees by Agency Code</t>
  </si>
  <si>
    <t>Southwestern Illinois Development Authority</t>
  </si>
  <si>
    <t>Total</t>
  </si>
  <si>
    <t xml:space="preserve">     Percent of total collected</t>
  </si>
  <si>
    <t>Total Collected by State Universities</t>
  </si>
  <si>
    <t>Total collected by the 3 largest collecting agencies + the 9 universities</t>
  </si>
  <si>
    <t>Fees Revenue Collected by All Other Agencies</t>
  </si>
  <si>
    <t>Total Fee Revenues from Fiscal Year 2022</t>
  </si>
  <si>
    <t>Increase in Fee Revenue</t>
  </si>
  <si>
    <t>Percent Increase in Fee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</si>
</sst>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Times"/>
      <family val="1"/>
    </font>
    <font>
      <sz val="11"/>
      <color theme="1"/>
      <name val="Times"/>
      <family val="1"/>
    </font>
    <font>
      <b/>
      <sz val="11"/>
      <color indexed="8"/>
      <name val="Times"/>
      <family val="1"/>
    </font>
    <font>
      <sz val="11"/>
      <color indexed="8"/>
      <name val="Times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center"/>
    </xf>
    <xf numFmtId="164" fontId="5" fillId="0" borderId="0" xfId="1" applyNumberFormat="1" applyFont="1" applyAlignment="1">
      <alignment horizontal="right" wrapText="1"/>
    </xf>
    <xf numFmtId="0" fontId="5" fillId="0" borderId="0" xfId="2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0" fontId="6" fillId="0" borderId="0" xfId="3" applyFont="1"/>
    <xf numFmtId="0" fontId="6" fillId="0" borderId="0" xfId="3" applyFont="1" applyAlignment="1">
      <alignment horizontal="center"/>
    </xf>
    <xf numFmtId="1" fontId="6" fillId="0" borderId="0" xfId="3" applyNumberFormat="1" applyFont="1" applyAlignment="1">
      <alignment horizontal="center"/>
    </xf>
    <xf numFmtId="164" fontId="7" fillId="0" borderId="0" xfId="0" applyNumberFormat="1" applyFont="1"/>
    <xf numFmtId="0" fontId="6" fillId="0" borderId="0" xfId="3" quotePrefix="1" applyFont="1"/>
    <xf numFmtId="10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64" fontId="8" fillId="0" borderId="6" xfId="0" applyNumberFormat="1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0" fontId="8" fillId="0" borderId="7" xfId="0" applyNumberFormat="1" applyFont="1" applyBorder="1"/>
    <xf numFmtId="164" fontId="7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/>
    </xf>
  </cellXfs>
  <cellStyles count="4">
    <cellStyle name="Normal" xfId="0" builtinId="0"/>
    <cellStyle name="Normal_RevByAgcyAccess" xfId="3" xr:uid="{AD071D1A-D498-46C9-935F-FE5C763A7CAF}"/>
    <cellStyle name="Normal_Sheet1" xfId="2" xr:uid="{0C518E47-4B22-4502-8A6F-89D28D4F13D4}"/>
    <cellStyle name="Normal_Sheet1_1" xfId="1" xr:uid="{A7821774-1170-4001-A1D0-1BCAAB011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B302-E7AF-4A00-8B84-6693A67DE2B6}">
  <sheetPr>
    <pageSetUpPr fitToPage="1"/>
  </sheetPr>
  <dimension ref="A1:D104"/>
  <sheetViews>
    <sheetView tabSelected="1" topLeftCell="A80" zoomScaleNormal="100" workbookViewId="0">
      <selection activeCell="A86" sqref="A86"/>
    </sheetView>
  </sheetViews>
  <sheetFormatPr defaultColWidth="8.7265625" defaultRowHeight="14" x14ac:dyDescent="0.3"/>
  <cols>
    <col min="1" max="1" width="62.7265625" style="1" bestFit="1" customWidth="1"/>
    <col min="2" max="2" width="17.54296875" style="12" bestFit="1" customWidth="1"/>
    <col min="3" max="3" width="19.54296875" style="13" bestFit="1" customWidth="1"/>
    <col min="4" max="4" width="23.1796875" style="1" customWidth="1"/>
    <col min="5" max="16384" width="8.7265625" style="1"/>
  </cols>
  <sheetData>
    <row r="1" spans="1:4" ht="14.5" thickBot="1" x14ac:dyDescent="0.35">
      <c r="A1" s="37" t="s">
        <v>150</v>
      </c>
      <c r="B1" s="37"/>
      <c r="C1" s="37"/>
      <c r="D1" s="37"/>
    </row>
    <row r="2" spans="1:4" s="6" customFormat="1" ht="28.5" thickBot="1" x14ac:dyDescent="0.35">
      <c r="A2" s="2" t="s">
        <v>149</v>
      </c>
      <c r="B2" s="3" t="s">
        <v>148</v>
      </c>
      <c r="C2" s="4" t="s">
        <v>147</v>
      </c>
      <c r="D2" s="5" t="s">
        <v>146</v>
      </c>
    </row>
    <row r="3" spans="1:4" x14ac:dyDescent="0.3">
      <c r="A3" s="7" t="s">
        <v>145</v>
      </c>
      <c r="B3" s="8" t="s">
        <v>144</v>
      </c>
      <c r="C3" s="9">
        <v>7</v>
      </c>
      <c r="D3" s="10">
        <v>4170</v>
      </c>
    </row>
    <row r="4" spans="1:4" x14ac:dyDescent="0.3">
      <c r="A4" s="7" t="s">
        <v>143</v>
      </c>
      <c r="B4" s="8" t="s">
        <v>142</v>
      </c>
      <c r="C4" s="9">
        <v>1</v>
      </c>
      <c r="D4" s="10">
        <v>9</v>
      </c>
    </row>
    <row r="5" spans="1:4" x14ac:dyDescent="0.3">
      <c r="A5" s="7" t="s">
        <v>141</v>
      </c>
      <c r="B5" s="8" t="s">
        <v>140</v>
      </c>
      <c r="C5" s="9">
        <v>3</v>
      </c>
      <c r="D5" s="10">
        <v>188</v>
      </c>
    </row>
    <row r="6" spans="1:4" x14ac:dyDescent="0.3">
      <c r="A6" s="7" t="s">
        <v>139</v>
      </c>
      <c r="B6" s="8" t="s">
        <v>138</v>
      </c>
      <c r="C6" s="9">
        <v>1</v>
      </c>
      <c r="D6" s="10">
        <v>100</v>
      </c>
    </row>
    <row r="7" spans="1:4" x14ac:dyDescent="0.3">
      <c r="A7" s="7" t="s">
        <v>137</v>
      </c>
      <c r="B7" s="8" t="s">
        <v>136</v>
      </c>
      <c r="C7" s="9">
        <v>31</v>
      </c>
      <c r="D7" s="10">
        <v>4438990</v>
      </c>
    </row>
    <row r="8" spans="1:4" x14ac:dyDescent="0.3">
      <c r="A8" s="7" t="s">
        <v>135</v>
      </c>
      <c r="B8" s="8" t="s">
        <v>134</v>
      </c>
      <c r="C8" s="9">
        <v>1</v>
      </c>
      <c r="D8" s="10">
        <v>350</v>
      </c>
    </row>
    <row r="9" spans="1:4" x14ac:dyDescent="0.3">
      <c r="A9" s="7" t="s">
        <v>133</v>
      </c>
      <c r="B9" s="8" t="s">
        <v>132</v>
      </c>
      <c r="C9" s="9">
        <v>1</v>
      </c>
      <c r="D9" s="10">
        <v>3587</v>
      </c>
    </row>
    <row r="10" spans="1:4" x14ac:dyDescent="0.3">
      <c r="A10" s="7" t="s">
        <v>131</v>
      </c>
      <c r="B10" s="8" t="s">
        <v>130</v>
      </c>
      <c r="C10" s="9">
        <v>4</v>
      </c>
      <c r="D10" s="10">
        <v>2329460</v>
      </c>
    </row>
    <row r="11" spans="1:4" x14ac:dyDescent="0.3">
      <c r="A11" s="7" t="s">
        <v>129</v>
      </c>
      <c r="B11" s="8" t="s">
        <v>128</v>
      </c>
      <c r="C11" s="9">
        <v>549</v>
      </c>
      <c r="D11" s="10">
        <v>2864860351</v>
      </c>
    </row>
    <row r="12" spans="1:4" x14ac:dyDescent="0.3">
      <c r="A12" s="7" t="s">
        <v>127</v>
      </c>
      <c r="B12" s="8" t="s">
        <v>126</v>
      </c>
      <c r="C12" s="9">
        <v>32</v>
      </c>
      <c r="D12" s="10">
        <v>7078507</v>
      </c>
    </row>
    <row r="13" spans="1:4" x14ac:dyDescent="0.3">
      <c r="A13" s="7" t="s">
        <v>125</v>
      </c>
      <c r="B13" s="8" t="s">
        <v>124</v>
      </c>
      <c r="C13" s="9">
        <v>53</v>
      </c>
      <c r="D13" s="10">
        <v>2914772</v>
      </c>
    </row>
    <row r="14" spans="1:4" x14ac:dyDescent="0.3">
      <c r="A14" s="7" t="s">
        <v>123</v>
      </c>
      <c r="B14" s="8" t="s">
        <v>122</v>
      </c>
      <c r="C14" s="9">
        <v>38</v>
      </c>
      <c r="D14" s="10">
        <v>37629023</v>
      </c>
    </row>
    <row r="15" spans="1:4" x14ac:dyDescent="0.3">
      <c r="A15" s="7" t="s">
        <v>121</v>
      </c>
      <c r="B15" s="8" t="s">
        <v>120</v>
      </c>
      <c r="C15" s="9">
        <v>9</v>
      </c>
      <c r="D15" s="10">
        <v>141070</v>
      </c>
    </row>
    <row r="16" spans="1:4" x14ac:dyDescent="0.3">
      <c r="A16" s="7" t="s">
        <v>119</v>
      </c>
      <c r="B16" s="8" t="s">
        <v>118</v>
      </c>
      <c r="C16" s="9">
        <v>4</v>
      </c>
      <c r="D16" s="10">
        <v>37326324</v>
      </c>
    </row>
    <row r="17" spans="1:4" x14ac:dyDescent="0.3">
      <c r="A17" s="7" t="s">
        <v>117</v>
      </c>
      <c r="B17" s="8" t="s">
        <v>116</v>
      </c>
      <c r="C17" s="9">
        <v>2</v>
      </c>
      <c r="D17" s="10">
        <v>35071</v>
      </c>
    </row>
    <row r="18" spans="1:4" x14ac:dyDescent="0.3">
      <c r="A18" s="7" t="s">
        <v>115</v>
      </c>
      <c r="B18" s="8" t="s">
        <v>114</v>
      </c>
      <c r="C18" s="9">
        <v>6</v>
      </c>
      <c r="D18" s="10">
        <v>33750</v>
      </c>
    </row>
    <row r="19" spans="1:4" x14ac:dyDescent="0.3">
      <c r="A19" s="7" t="s">
        <v>113</v>
      </c>
      <c r="B19" s="8" t="s">
        <v>112</v>
      </c>
      <c r="C19" s="9">
        <v>38</v>
      </c>
      <c r="D19" s="10">
        <v>61470963</v>
      </c>
    </row>
    <row r="20" spans="1:4" x14ac:dyDescent="0.3">
      <c r="A20" s="7" t="s">
        <v>111</v>
      </c>
      <c r="B20" s="8" t="s">
        <v>110</v>
      </c>
      <c r="C20" s="9">
        <v>2</v>
      </c>
      <c r="D20" s="10">
        <v>19912</v>
      </c>
    </row>
    <row r="21" spans="1:4" x14ac:dyDescent="0.3">
      <c r="A21" s="7" t="s">
        <v>109</v>
      </c>
      <c r="B21" s="8" t="s">
        <v>108</v>
      </c>
      <c r="C21" s="9">
        <v>6</v>
      </c>
      <c r="D21" s="10">
        <v>691120</v>
      </c>
    </row>
    <row r="22" spans="1:4" x14ac:dyDescent="0.3">
      <c r="A22" s="7" t="s">
        <v>107</v>
      </c>
      <c r="B22" s="8" t="s">
        <v>106</v>
      </c>
      <c r="C22" s="9">
        <v>12</v>
      </c>
      <c r="D22" s="10">
        <v>1285375</v>
      </c>
    </row>
    <row r="23" spans="1:4" x14ac:dyDescent="0.3">
      <c r="A23" s="7" t="s">
        <v>105</v>
      </c>
      <c r="B23" s="8" t="s">
        <v>104</v>
      </c>
      <c r="C23" s="9">
        <v>108</v>
      </c>
      <c r="D23" s="10">
        <v>78189433</v>
      </c>
    </row>
    <row r="24" spans="1:4" x14ac:dyDescent="0.3">
      <c r="A24" s="7" t="s">
        <v>103</v>
      </c>
      <c r="B24" s="8" t="s">
        <v>102</v>
      </c>
      <c r="C24" s="9">
        <v>3</v>
      </c>
      <c r="D24" s="10">
        <v>125157</v>
      </c>
    </row>
    <row r="25" spans="1:4" x14ac:dyDescent="0.3">
      <c r="A25" s="7" t="s">
        <v>101</v>
      </c>
      <c r="B25" s="8" t="s">
        <v>100</v>
      </c>
      <c r="C25" s="9">
        <v>12</v>
      </c>
      <c r="D25" s="10">
        <v>15942670</v>
      </c>
    </row>
    <row r="26" spans="1:4" x14ac:dyDescent="0.3">
      <c r="A26" s="7" t="s">
        <v>99</v>
      </c>
      <c r="B26" s="8" t="s">
        <v>98</v>
      </c>
      <c r="C26" s="9">
        <v>4</v>
      </c>
      <c r="D26" s="10">
        <v>20288014</v>
      </c>
    </row>
    <row r="27" spans="1:4" x14ac:dyDescent="0.3">
      <c r="A27" s="7" t="s">
        <v>97</v>
      </c>
      <c r="B27" s="8" t="s">
        <v>96</v>
      </c>
      <c r="C27" s="9">
        <v>9</v>
      </c>
      <c r="D27" s="10">
        <v>142152601</v>
      </c>
    </row>
    <row r="28" spans="1:4" x14ac:dyDescent="0.3">
      <c r="A28" s="7" t="s">
        <v>95</v>
      </c>
      <c r="B28" s="8" t="s">
        <v>94</v>
      </c>
      <c r="C28" s="9">
        <v>2</v>
      </c>
      <c r="D28" s="10">
        <v>6123232</v>
      </c>
    </row>
    <row r="29" spans="1:4" x14ac:dyDescent="0.3">
      <c r="A29" s="7" t="s">
        <v>93</v>
      </c>
      <c r="B29" s="8" t="s">
        <v>92</v>
      </c>
      <c r="C29" s="9">
        <v>19</v>
      </c>
      <c r="D29" s="10">
        <v>1756333</v>
      </c>
    </row>
    <row r="30" spans="1:4" x14ac:dyDescent="0.3">
      <c r="A30" s="7" t="s">
        <v>91</v>
      </c>
      <c r="B30" s="8" t="s">
        <v>90</v>
      </c>
      <c r="C30" s="9">
        <v>4</v>
      </c>
      <c r="D30" s="10">
        <v>3898330</v>
      </c>
    </row>
    <row r="31" spans="1:4" x14ac:dyDescent="0.3">
      <c r="A31" s="7" t="s">
        <v>89</v>
      </c>
      <c r="B31" s="8" t="s">
        <v>88</v>
      </c>
      <c r="C31" s="9">
        <v>2</v>
      </c>
      <c r="D31" s="10">
        <v>514191</v>
      </c>
    </row>
    <row r="32" spans="1:4" x14ac:dyDescent="0.3">
      <c r="A32" s="7" t="s">
        <v>87</v>
      </c>
      <c r="B32" s="8" t="s">
        <v>86</v>
      </c>
      <c r="C32" s="9">
        <v>14</v>
      </c>
      <c r="D32" s="10">
        <v>4563037333</v>
      </c>
    </row>
    <row r="33" spans="1:4" x14ac:dyDescent="0.3">
      <c r="A33" s="7" t="s">
        <v>85</v>
      </c>
      <c r="B33" s="8" t="s">
        <v>84</v>
      </c>
      <c r="C33" s="9">
        <v>76</v>
      </c>
      <c r="D33" s="10">
        <v>58004944</v>
      </c>
    </row>
    <row r="34" spans="1:4" x14ac:dyDescent="0.3">
      <c r="A34" s="7" t="s">
        <v>83</v>
      </c>
      <c r="B34" s="8" t="s">
        <v>82</v>
      </c>
      <c r="C34" s="9">
        <v>29</v>
      </c>
      <c r="D34" s="10">
        <v>199967003</v>
      </c>
    </row>
    <row r="35" spans="1:4" x14ac:dyDescent="0.3">
      <c r="A35" s="7" t="s">
        <v>81</v>
      </c>
      <c r="B35" s="8" t="s">
        <v>80</v>
      </c>
      <c r="C35" s="9">
        <v>17</v>
      </c>
      <c r="D35" s="10">
        <v>43837332</v>
      </c>
    </row>
    <row r="36" spans="1:4" x14ac:dyDescent="0.3">
      <c r="A36" s="7" t="s">
        <v>79</v>
      </c>
      <c r="B36" s="8" t="s">
        <v>78</v>
      </c>
      <c r="C36" s="9">
        <v>18</v>
      </c>
      <c r="D36" s="10">
        <v>28670927</v>
      </c>
    </row>
    <row r="37" spans="1:4" x14ac:dyDescent="0.3">
      <c r="A37" s="7" t="s">
        <v>77</v>
      </c>
      <c r="B37" s="8" t="s">
        <v>76</v>
      </c>
      <c r="C37" s="9">
        <v>20</v>
      </c>
      <c r="D37" s="10">
        <v>11414312</v>
      </c>
    </row>
    <row r="38" spans="1:4" x14ac:dyDescent="0.3">
      <c r="A38" s="7" t="s">
        <v>75</v>
      </c>
      <c r="B38" s="8" t="s">
        <v>74</v>
      </c>
      <c r="C38" s="9">
        <v>4</v>
      </c>
      <c r="D38" s="10">
        <v>1649682</v>
      </c>
    </row>
    <row r="39" spans="1:4" x14ac:dyDescent="0.3">
      <c r="A39" s="7" t="s">
        <v>73</v>
      </c>
      <c r="B39" s="8" t="s">
        <v>72</v>
      </c>
      <c r="C39" s="9">
        <v>3</v>
      </c>
      <c r="D39" s="10">
        <v>5840</v>
      </c>
    </row>
    <row r="40" spans="1:4" x14ac:dyDescent="0.3">
      <c r="A40" s="7" t="s">
        <v>71</v>
      </c>
      <c r="B40" s="8" t="s">
        <v>70</v>
      </c>
      <c r="C40" s="9">
        <v>3</v>
      </c>
      <c r="D40" s="10">
        <v>21787513</v>
      </c>
    </row>
    <row r="41" spans="1:4" x14ac:dyDescent="0.3">
      <c r="A41" s="7" t="s">
        <v>69</v>
      </c>
      <c r="B41" s="8" t="s">
        <v>68</v>
      </c>
      <c r="C41" s="9">
        <v>14</v>
      </c>
      <c r="D41" s="10">
        <v>11470490</v>
      </c>
    </row>
    <row r="42" spans="1:4" x14ac:dyDescent="0.3">
      <c r="A42" s="7" t="s">
        <v>67</v>
      </c>
      <c r="B42" s="8" t="s">
        <v>66</v>
      </c>
      <c r="C42" s="9">
        <v>1</v>
      </c>
      <c r="D42" s="10">
        <v>187525</v>
      </c>
    </row>
    <row r="43" spans="1:4" x14ac:dyDescent="0.3">
      <c r="A43" s="7" t="s">
        <v>65</v>
      </c>
      <c r="B43" s="8" t="s">
        <v>64</v>
      </c>
      <c r="C43" s="9">
        <v>1</v>
      </c>
      <c r="D43" s="10">
        <v>4960</v>
      </c>
    </row>
    <row r="44" spans="1:4" x14ac:dyDescent="0.3">
      <c r="A44" s="7" t="s">
        <v>63</v>
      </c>
      <c r="B44" s="8" t="s">
        <v>62</v>
      </c>
      <c r="C44" s="9">
        <v>41</v>
      </c>
      <c r="D44" s="10">
        <v>69712203</v>
      </c>
    </row>
    <row r="45" spans="1:4" x14ac:dyDescent="0.3">
      <c r="A45" s="7" t="s">
        <v>61</v>
      </c>
      <c r="B45" s="8" t="s">
        <v>60</v>
      </c>
      <c r="C45" s="9">
        <v>8</v>
      </c>
      <c r="D45" s="10">
        <v>27</v>
      </c>
    </row>
    <row r="46" spans="1:4" x14ac:dyDescent="0.3">
      <c r="A46" s="7" t="s">
        <v>59</v>
      </c>
      <c r="B46" s="8" t="s">
        <v>58</v>
      </c>
      <c r="C46" s="9">
        <v>2</v>
      </c>
      <c r="D46" s="10">
        <v>213979</v>
      </c>
    </row>
    <row r="47" spans="1:4" x14ac:dyDescent="0.3">
      <c r="A47" s="7" t="s">
        <v>57</v>
      </c>
      <c r="B47" s="8" t="s">
        <v>56</v>
      </c>
      <c r="C47" s="9">
        <v>19</v>
      </c>
      <c r="D47" s="10">
        <v>35595102</v>
      </c>
    </row>
    <row r="48" spans="1:4" x14ac:dyDescent="0.3">
      <c r="A48" s="7" t="s">
        <v>55</v>
      </c>
      <c r="B48" s="8" t="s">
        <v>54</v>
      </c>
      <c r="C48" s="9">
        <v>11</v>
      </c>
      <c r="D48" s="10">
        <v>1561248657</v>
      </c>
    </row>
    <row r="49" spans="1:4" x14ac:dyDescent="0.3">
      <c r="A49" s="7" t="s">
        <v>53</v>
      </c>
      <c r="B49" s="8" t="s">
        <v>52</v>
      </c>
      <c r="C49" s="9">
        <v>12</v>
      </c>
      <c r="D49" s="10">
        <v>2308343</v>
      </c>
    </row>
    <row r="50" spans="1:4" x14ac:dyDescent="0.3">
      <c r="A50" s="7" t="s">
        <v>51</v>
      </c>
      <c r="B50" s="8" t="s">
        <v>50</v>
      </c>
      <c r="C50" s="9">
        <v>6</v>
      </c>
      <c r="D50" s="10">
        <v>19669324</v>
      </c>
    </row>
    <row r="51" spans="1:4" x14ac:dyDescent="0.3">
      <c r="A51" s="7" t="s">
        <v>49</v>
      </c>
      <c r="B51" s="8" t="s">
        <v>48</v>
      </c>
      <c r="C51" s="9">
        <v>1</v>
      </c>
      <c r="D51" s="10">
        <v>55000</v>
      </c>
    </row>
    <row r="52" spans="1:4" x14ac:dyDescent="0.3">
      <c r="A52" s="7" t="s">
        <v>47</v>
      </c>
      <c r="B52" s="8" t="s">
        <v>46</v>
      </c>
      <c r="C52" s="9">
        <v>36</v>
      </c>
      <c r="D52" s="10">
        <v>100579856</v>
      </c>
    </row>
    <row r="53" spans="1:4" x14ac:dyDescent="0.3">
      <c r="A53" s="7" t="s">
        <v>45</v>
      </c>
      <c r="B53" s="8" t="s">
        <v>44</v>
      </c>
      <c r="C53" s="9">
        <v>47</v>
      </c>
      <c r="D53" s="10">
        <v>9622636</v>
      </c>
    </row>
    <row r="54" spans="1:4" x14ac:dyDescent="0.3">
      <c r="A54" s="7" t="s">
        <v>43</v>
      </c>
      <c r="B54" s="8" t="s">
        <v>42</v>
      </c>
      <c r="C54" s="9">
        <v>4</v>
      </c>
      <c r="D54" s="10">
        <v>154746</v>
      </c>
    </row>
    <row r="55" spans="1:4" x14ac:dyDescent="0.3">
      <c r="A55" s="7" t="s">
        <v>41</v>
      </c>
      <c r="B55" s="8" t="s">
        <v>40</v>
      </c>
      <c r="C55" s="9">
        <v>3</v>
      </c>
      <c r="D55" s="10">
        <v>953</v>
      </c>
    </row>
    <row r="56" spans="1:4" x14ac:dyDescent="0.3">
      <c r="A56" s="7" t="s">
        <v>151</v>
      </c>
      <c r="B56" s="8">
        <v>585</v>
      </c>
      <c r="C56" s="9">
        <v>2</v>
      </c>
      <c r="D56" s="10">
        <v>90823</v>
      </c>
    </row>
    <row r="57" spans="1:4" x14ac:dyDescent="0.3">
      <c r="A57" s="7" t="s">
        <v>39</v>
      </c>
      <c r="B57" s="8" t="s">
        <v>38</v>
      </c>
      <c r="C57" s="9">
        <v>17</v>
      </c>
      <c r="D57" s="10">
        <v>6152496</v>
      </c>
    </row>
    <row r="58" spans="1:4" x14ac:dyDescent="0.3">
      <c r="A58" s="7" t="s">
        <v>37</v>
      </c>
      <c r="B58" s="8" t="s">
        <v>36</v>
      </c>
      <c r="C58" s="9">
        <v>17</v>
      </c>
      <c r="D58" s="10">
        <v>21950</v>
      </c>
    </row>
    <row r="59" spans="1:4" x14ac:dyDescent="0.3">
      <c r="A59" s="7" t="s">
        <v>35</v>
      </c>
      <c r="B59" s="8" t="s">
        <v>34</v>
      </c>
      <c r="C59" s="9">
        <v>20</v>
      </c>
      <c r="D59" s="10">
        <v>29290436</v>
      </c>
    </row>
    <row r="60" spans="1:4" x14ac:dyDescent="0.3">
      <c r="A60" s="7" t="s">
        <v>33</v>
      </c>
      <c r="B60" s="8" t="s">
        <v>32</v>
      </c>
      <c r="C60" s="9">
        <v>2</v>
      </c>
      <c r="D60" s="10">
        <v>12070</v>
      </c>
    </row>
    <row r="61" spans="1:4" x14ac:dyDescent="0.3">
      <c r="A61" s="7" t="s">
        <v>31</v>
      </c>
      <c r="B61" s="8" t="s">
        <v>30</v>
      </c>
      <c r="C61" s="9">
        <v>8</v>
      </c>
      <c r="D61" s="10">
        <v>5982925</v>
      </c>
    </row>
    <row r="62" spans="1:4" x14ac:dyDescent="0.3">
      <c r="A62" s="7" t="s">
        <v>29</v>
      </c>
      <c r="B62" s="8" t="s">
        <v>28</v>
      </c>
      <c r="C62" s="9">
        <v>2</v>
      </c>
      <c r="D62" s="10">
        <v>13050</v>
      </c>
    </row>
    <row r="63" spans="1:4" x14ac:dyDescent="0.3">
      <c r="A63" s="7" t="s">
        <v>27</v>
      </c>
      <c r="B63" s="8" t="s">
        <v>26</v>
      </c>
      <c r="C63" s="9">
        <v>6</v>
      </c>
      <c r="D63" s="10">
        <v>473910</v>
      </c>
    </row>
    <row r="64" spans="1:4" x14ac:dyDescent="0.3">
      <c r="A64" s="7" t="s">
        <v>25</v>
      </c>
      <c r="B64" s="8" t="s">
        <v>24</v>
      </c>
      <c r="C64" s="9">
        <v>20</v>
      </c>
      <c r="D64" s="10">
        <v>35145617</v>
      </c>
    </row>
    <row r="65" spans="1:4" x14ac:dyDescent="0.3">
      <c r="A65" s="7" t="s">
        <v>23</v>
      </c>
      <c r="B65" s="8" t="s">
        <v>22</v>
      </c>
      <c r="C65" s="9">
        <v>11</v>
      </c>
      <c r="D65" s="10">
        <v>105682316</v>
      </c>
    </row>
    <row r="66" spans="1:4" x14ac:dyDescent="0.3">
      <c r="A66" s="7" t="s">
        <v>21</v>
      </c>
      <c r="B66" s="8" t="s">
        <v>20</v>
      </c>
      <c r="C66" s="9">
        <v>31</v>
      </c>
      <c r="D66" s="10">
        <v>51543947</v>
      </c>
    </row>
    <row r="67" spans="1:4" x14ac:dyDescent="0.3">
      <c r="A67" s="7" t="s">
        <v>19</v>
      </c>
      <c r="B67" s="8" t="s">
        <v>18</v>
      </c>
      <c r="C67" s="9">
        <v>68</v>
      </c>
      <c r="D67" s="10">
        <v>63148452</v>
      </c>
    </row>
    <row r="68" spans="1:4" x14ac:dyDescent="0.3">
      <c r="A68" s="7" t="s">
        <v>17</v>
      </c>
      <c r="B68" s="8" t="s">
        <v>16</v>
      </c>
      <c r="C68" s="9">
        <v>7</v>
      </c>
      <c r="D68" s="10">
        <v>104560393</v>
      </c>
    </row>
    <row r="69" spans="1:4" x14ac:dyDescent="0.3">
      <c r="A69" s="7" t="s">
        <v>15</v>
      </c>
      <c r="B69" s="8" t="s">
        <v>14</v>
      </c>
      <c r="C69" s="9">
        <v>14</v>
      </c>
      <c r="D69" s="10">
        <v>332137043</v>
      </c>
    </row>
    <row r="70" spans="1:4" x14ac:dyDescent="0.3">
      <c r="A70" s="7" t="s">
        <v>13</v>
      </c>
      <c r="B70" s="8" t="s">
        <v>12</v>
      </c>
      <c r="C70" s="9">
        <v>12</v>
      </c>
      <c r="D70" s="10">
        <v>212218263</v>
      </c>
    </row>
    <row r="71" spans="1:4" x14ac:dyDescent="0.3">
      <c r="A71" s="7" t="s">
        <v>11</v>
      </c>
      <c r="B71" s="8" t="s">
        <v>10</v>
      </c>
      <c r="C71" s="9">
        <v>38</v>
      </c>
      <c r="D71" s="10">
        <v>310211289</v>
      </c>
    </row>
    <row r="72" spans="1:4" x14ac:dyDescent="0.3">
      <c r="A72" s="7" t="s">
        <v>9</v>
      </c>
      <c r="B72" s="8" t="s">
        <v>8</v>
      </c>
      <c r="C72" s="9">
        <v>9</v>
      </c>
      <c r="D72" s="10">
        <v>1592233181</v>
      </c>
    </row>
    <row r="73" spans="1:4" x14ac:dyDescent="0.3">
      <c r="A73" s="7" t="s">
        <v>7</v>
      </c>
      <c r="B73" s="8" t="s">
        <v>6</v>
      </c>
      <c r="C73" s="9">
        <v>3</v>
      </c>
      <c r="D73" s="10">
        <v>53000</v>
      </c>
    </row>
    <row r="74" spans="1:4" x14ac:dyDescent="0.3">
      <c r="A74" s="7" t="s">
        <v>5</v>
      </c>
      <c r="B74" s="8" t="s">
        <v>4</v>
      </c>
      <c r="C74" s="9">
        <v>1</v>
      </c>
      <c r="D74" s="10">
        <v>177364</v>
      </c>
    </row>
    <row r="75" spans="1:4" x14ac:dyDescent="0.3">
      <c r="A75" s="7" t="s">
        <v>3</v>
      </c>
      <c r="B75" s="8" t="s">
        <v>2</v>
      </c>
      <c r="C75" s="9">
        <v>14</v>
      </c>
      <c r="D75" s="10">
        <v>3409674</v>
      </c>
    </row>
    <row r="76" spans="1:4" x14ac:dyDescent="0.3">
      <c r="A76" s="7" t="s">
        <v>1</v>
      </c>
      <c r="B76" s="8" t="s">
        <v>0</v>
      </c>
      <c r="C76" s="9">
        <v>3</v>
      </c>
      <c r="D76" s="10">
        <v>8080</v>
      </c>
    </row>
    <row r="77" spans="1:4" x14ac:dyDescent="0.3">
      <c r="A77" s="11"/>
      <c r="B77" s="9"/>
      <c r="C77" s="9"/>
      <c r="D77" s="10"/>
    </row>
    <row r="78" spans="1:4" ht="14.5" thickBot="1" x14ac:dyDescent="0.35">
      <c r="A78" s="15" t="s">
        <v>152</v>
      </c>
      <c r="B78" s="16"/>
      <c r="C78" s="17">
        <f>SUM(C3:C76)</f>
        <v>1658</v>
      </c>
      <c r="D78" s="18">
        <f>SUM(D3:D76)</f>
        <v>12881018019</v>
      </c>
    </row>
    <row r="79" spans="1:4" ht="14.5" thickTop="1" x14ac:dyDescent="0.3">
      <c r="D79" s="14"/>
    </row>
    <row r="80" spans="1:4" x14ac:dyDescent="0.3">
      <c r="A80" s="19" t="s">
        <v>129</v>
      </c>
      <c r="B80" s="20"/>
      <c r="C80" s="21">
        <f>C11</f>
        <v>549</v>
      </c>
      <c r="D80" s="22">
        <f>D11</f>
        <v>2864860351</v>
      </c>
    </row>
    <row r="81" spans="1:4" x14ac:dyDescent="0.3">
      <c r="A81" s="23" t="s">
        <v>153</v>
      </c>
      <c r="B81" s="20"/>
      <c r="C81" s="21"/>
      <c r="D81" s="24">
        <f>D80/$D$78</f>
        <v>0.22240946692056637</v>
      </c>
    </row>
    <row r="82" spans="1:4" x14ac:dyDescent="0.3">
      <c r="A82" s="19"/>
      <c r="B82" s="20"/>
      <c r="C82" s="21"/>
      <c r="D82" s="25"/>
    </row>
    <row r="83" spans="1:4" x14ac:dyDescent="0.3">
      <c r="A83" s="19" t="s">
        <v>87</v>
      </c>
      <c r="B83" s="20"/>
      <c r="C83" s="21">
        <f>C32</f>
        <v>14</v>
      </c>
      <c r="D83" s="22">
        <f>D32</f>
        <v>4563037333</v>
      </c>
    </row>
    <row r="84" spans="1:4" x14ac:dyDescent="0.3">
      <c r="A84" s="19" t="s">
        <v>153</v>
      </c>
      <c r="B84" s="20"/>
      <c r="C84" s="21"/>
      <c r="D84" s="24">
        <f>D83/$D$78</f>
        <v>0.35424508577422553</v>
      </c>
    </row>
    <row r="85" spans="1:4" x14ac:dyDescent="0.3">
      <c r="A85" s="25"/>
      <c r="B85" s="26"/>
      <c r="C85" s="27"/>
      <c r="D85" s="25"/>
    </row>
    <row r="86" spans="1:4" x14ac:dyDescent="0.3">
      <c r="A86" s="25" t="s">
        <v>55</v>
      </c>
      <c r="B86" s="26"/>
      <c r="C86" s="27">
        <f>C48</f>
        <v>11</v>
      </c>
      <c r="D86" s="22">
        <f>D48</f>
        <v>1561248657</v>
      </c>
    </row>
    <row r="87" spans="1:4" x14ac:dyDescent="0.3">
      <c r="A87" s="25" t="s">
        <v>153</v>
      </c>
      <c r="B87" s="26"/>
      <c r="C87" s="27"/>
      <c r="D87" s="24">
        <f>D86/$D$78</f>
        <v>0.12120537792099179</v>
      </c>
    </row>
    <row r="88" spans="1:4" x14ac:dyDescent="0.3">
      <c r="A88" s="25"/>
      <c r="B88" s="26"/>
      <c r="C88" s="27"/>
      <c r="D88" s="25"/>
    </row>
    <row r="89" spans="1:4" x14ac:dyDescent="0.3">
      <c r="A89" s="25" t="s">
        <v>154</v>
      </c>
      <c r="B89" s="26"/>
      <c r="C89" s="27">
        <f>C64+C65+C66+C67+C68+C69+C70+C71+C72</f>
        <v>210</v>
      </c>
      <c r="D89" s="22">
        <f>D64+D65+D66+D67+D68+D69+D70+D71+D72</f>
        <v>2806880501</v>
      </c>
    </row>
    <row r="90" spans="1:4" x14ac:dyDescent="0.3">
      <c r="A90" s="25" t="s">
        <v>153</v>
      </c>
      <c r="B90" s="26"/>
      <c r="C90" s="27"/>
      <c r="D90" s="24">
        <f>D89/$D$78</f>
        <v>0.21790828153952915</v>
      </c>
    </row>
    <row r="91" spans="1:4" x14ac:dyDescent="0.3">
      <c r="A91" s="25"/>
      <c r="B91" s="26"/>
      <c r="C91" s="27"/>
      <c r="D91" s="25"/>
    </row>
    <row r="92" spans="1:4" x14ac:dyDescent="0.3">
      <c r="A92" s="25" t="s">
        <v>155</v>
      </c>
      <c r="B92" s="26"/>
      <c r="C92" s="27"/>
      <c r="D92" s="22">
        <f>D32+D11+D48+D89</f>
        <v>11796026842</v>
      </c>
    </row>
    <row r="93" spans="1:4" x14ac:dyDescent="0.3">
      <c r="A93" s="25" t="s">
        <v>153</v>
      </c>
      <c r="B93" s="26"/>
      <c r="C93" s="27"/>
      <c r="D93" s="24">
        <f>D92/$D$78</f>
        <v>0.9157682121553129</v>
      </c>
    </row>
    <row r="94" spans="1:4" x14ac:dyDescent="0.3">
      <c r="A94" s="25"/>
      <c r="B94" s="26"/>
      <c r="C94" s="27"/>
      <c r="D94" s="25"/>
    </row>
    <row r="95" spans="1:4" x14ac:dyDescent="0.3">
      <c r="A95" s="25" t="s">
        <v>156</v>
      </c>
      <c r="B95" s="26"/>
      <c r="C95" s="27"/>
      <c r="D95" s="22">
        <f>D78-D92</f>
        <v>1084991177</v>
      </c>
    </row>
    <row r="96" spans="1:4" x14ac:dyDescent="0.3">
      <c r="A96" s="25" t="s">
        <v>153</v>
      </c>
      <c r="B96" s="26"/>
      <c r="C96" s="27"/>
      <c r="D96" s="24">
        <f>D95/$D$78</f>
        <v>8.4231787844687128E-2</v>
      </c>
    </row>
    <row r="97" spans="1:4" x14ac:dyDescent="0.3">
      <c r="A97" s="25"/>
      <c r="B97" s="26"/>
      <c r="C97" s="27"/>
      <c r="D97" s="25"/>
    </row>
    <row r="98" spans="1:4" x14ac:dyDescent="0.3">
      <c r="A98" s="28" t="s">
        <v>152</v>
      </c>
      <c r="B98" s="29"/>
      <c r="C98" s="30"/>
      <c r="D98" s="31">
        <f>D92+D95</f>
        <v>12881018019</v>
      </c>
    </row>
    <row r="99" spans="1:4" ht="14.5" thickBot="1" x14ac:dyDescent="0.35">
      <c r="A99" s="32" t="s">
        <v>152</v>
      </c>
      <c r="B99" s="33"/>
      <c r="C99" s="34"/>
      <c r="D99" s="35">
        <f>D93+D96</f>
        <v>1</v>
      </c>
    </row>
    <row r="100" spans="1:4" ht="14.5" thickTop="1" x14ac:dyDescent="0.3">
      <c r="A100" s="25"/>
      <c r="B100" s="26"/>
      <c r="C100" s="27"/>
      <c r="D100" s="25"/>
    </row>
    <row r="101" spans="1:4" x14ac:dyDescent="0.3">
      <c r="A101" s="25"/>
      <c r="B101" s="26"/>
      <c r="C101" s="27"/>
      <c r="D101" s="25"/>
    </row>
    <row r="102" spans="1:4" x14ac:dyDescent="0.3">
      <c r="A102" s="25" t="s">
        <v>157</v>
      </c>
      <c r="B102" s="26"/>
      <c r="C102" s="27"/>
      <c r="D102" s="36">
        <v>11825507665</v>
      </c>
    </row>
    <row r="103" spans="1:4" x14ac:dyDescent="0.3">
      <c r="A103" s="25" t="s">
        <v>158</v>
      </c>
      <c r="B103" s="26"/>
      <c r="C103" s="27"/>
      <c r="D103" s="36">
        <f>D78-D102</f>
        <v>1055510354</v>
      </c>
    </row>
    <row r="104" spans="1:4" x14ac:dyDescent="0.3">
      <c r="A104" s="25" t="s">
        <v>159</v>
      </c>
      <c r="B104" s="26"/>
      <c r="C104" s="27"/>
      <c r="D104" s="24">
        <f>D103/D102</f>
        <v>8.9257085945155495E-2</v>
      </c>
    </row>
  </sheetData>
  <mergeCells count="1">
    <mergeCell ref="A1:D1"/>
  </mergeCells>
  <pageMargins left="0.7" right="0.7" top="0.75" bottom="0.75" header="0.3" footer="0.3"/>
  <pageSetup scale="73" fitToHeight="0" orientation="portrait" r:id="rId1"/>
  <rowBreaks count="1" manualBreakCount="1"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5327F24B06B4599F49FC289744D87" ma:contentTypeVersion="13" ma:contentTypeDescription="Create a new document." ma:contentTypeScope="" ma:versionID="5a018e94ad031f644b8596c706385262">
  <xsd:schema xmlns:xsd="http://www.w3.org/2001/XMLSchema" xmlns:xs="http://www.w3.org/2001/XMLSchema" xmlns:p="http://schemas.microsoft.com/office/2006/metadata/properties" xmlns:ns2="e9487611-c7c3-4bba-8133-bc195f102039" xmlns:ns3="084a6d90-932a-4034-8133-a67b09d7eac5" targetNamespace="http://schemas.microsoft.com/office/2006/metadata/properties" ma:root="true" ma:fieldsID="9f9bc05e2db44dc7b1b61789cdb112e5" ns2:_="" ns3:_="">
    <xsd:import namespace="e9487611-c7c3-4bba-8133-bc195f102039"/>
    <xsd:import namespace="084a6d90-932a-4034-8133-a67b09d7ea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7611-c7c3-4bba-8133-bc195f1020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849e179-2693-47fa-80ce-602b19c0e354}" ma:internalName="TaxCatchAll" ma:showField="CatchAllData" ma:web="e9487611-c7c3-4bba-8133-bc195f1020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a6d90-932a-4034-8133-a67b09d7e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8e62cbc-47ed-4cde-9a2e-66afec38de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487611-c7c3-4bba-8133-bc195f102039" xsi:nil="true"/>
    <lcf76f155ced4ddcb4097134ff3c332f xmlns="084a6d90-932a-4034-8133-a67b09d7ea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921A7D-7414-48E1-B3B2-7592F19B9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7611-c7c3-4bba-8133-bc195f102039"/>
    <ds:schemaRef ds:uri="084a6d90-932a-4034-8133-a67b09d7e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0CCA0-6B47-4BE7-8D43-A9E3E6DFC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70C04-1A45-4116-88AC-20F80BB1216D}">
  <ds:schemaRefs>
    <ds:schemaRef ds:uri="084a6d90-932a-4034-8133-a67b09d7eac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9487611-c7c3-4bba-8133-bc195f10203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Fees</vt:lpstr>
      <vt:lpstr>'2023 Fees'!_FilterDatabase</vt:lpstr>
      <vt:lpstr>'2023 Fees'!Print_Titles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Kovats, Jennifer</dc:creator>
  <cp:lastModifiedBy>Kovats, Jennifer</cp:lastModifiedBy>
  <cp:lastPrinted>2023-08-31T19:51:26Z</cp:lastPrinted>
  <dcterms:created xsi:type="dcterms:W3CDTF">2023-08-22T14:07:06Z</dcterms:created>
  <dcterms:modified xsi:type="dcterms:W3CDTF">2023-08-31T19:51:33Z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0x010100A835327F24B06B4599F49FC289744D87</vt:lpwstr>
  </property>
  <property fmtid="{D5CDD505-2E9C-101B-9397-08002B2CF9AE}" pid="3" name="MediaServiceImageTags">
    <vt:lpwstr/>
  </property>
</Properties>
</file>